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24226"/>
  <mc:AlternateContent xmlns:mc="http://schemas.openxmlformats.org/markup-compatibility/2006">
    <mc:Choice Requires="x15">
      <x15ac:absPath xmlns:x15ac="http://schemas.microsoft.com/office/spreadsheetml/2010/11/ac" url="https://biodiversityecosystemfuture.sharepoint.com/sites/BiodiversityEcosystemFuturesBEF/Shared Documents/General/BEF/Strategy/Partnerships/Social Carbon/Social Carbon Artefacts/"/>
    </mc:Choice>
  </mc:AlternateContent>
  <xr:revisionPtr revIDLastSave="0" documentId="8_{BFCD6209-FA32-4909-960F-BB981AC3B2EC}" xr6:coauthVersionLast="47" xr6:coauthVersionMax="47" xr10:uidLastSave="{00000000-0000-0000-0000-000000000000}"/>
  <bookViews>
    <workbookView xWindow="-96" yWindow="-96" windowWidth="19392" windowHeight="10392"/>
  </bookViews>
  <sheets>
    <sheet name="point three"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6" l="1"/>
  <c r="O8" i="6" s="1"/>
  <c r="I9" i="6"/>
  <c r="O16" i="6"/>
  <c r="O15" i="6"/>
  <c r="O14" i="6"/>
  <c r="O7" i="6"/>
  <c r="O6" i="6"/>
  <c r="O5" i="6"/>
  <c r="N11" i="6" s="1"/>
  <c r="J16" i="6"/>
  <c r="J15" i="6"/>
  <c r="J14" i="6"/>
  <c r="I20" i="6" s="1"/>
  <c r="J7" i="6"/>
  <c r="J6" i="6"/>
  <c r="J5" i="6"/>
  <c r="E15" i="6"/>
  <c r="E16" i="6"/>
  <c r="E14" i="6"/>
  <c r="E6" i="6"/>
  <c r="E7" i="6"/>
  <c r="E5" i="6"/>
  <c r="R21" i="6"/>
  <c r="N17" i="6"/>
  <c r="O17" i="6" s="1"/>
  <c r="T21" i="6"/>
  <c r="S21" i="6"/>
  <c r="D8" i="6"/>
  <c r="U5" i="6" s="1"/>
  <c r="D9" i="6"/>
  <c r="N18" i="6"/>
  <c r="I18" i="6"/>
  <c r="D18" i="6"/>
  <c r="N9" i="6"/>
  <c r="I17" i="6"/>
  <c r="J17" i="6" s="1"/>
  <c r="D17" i="6"/>
  <c r="E17" i="6" s="1"/>
  <c r="I8" i="6"/>
  <c r="U6" i="6" s="1"/>
  <c r="U7" i="6"/>
  <c r="U17" i="6" s="1"/>
  <c r="N20" i="6"/>
  <c r="O20" i="6" s="1"/>
  <c r="S10" i="6" s="1"/>
  <c r="N19" i="6"/>
  <c r="O19" i="6" s="1"/>
  <c r="R10" i="6" s="1"/>
  <c r="I12" i="6" l="1"/>
  <c r="J12" i="6" s="1"/>
  <c r="T6" i="6" s="1"/>
  <c r="J20" i="6"/>
  <c r="S9" i="6" s="1"/>
  <c r="D11" i="6"/>
  <c r="E11" i="6" s="1"/>
  <c r="S5" i="6" s="1"/>
  <c r="N10" i="6"/>
  <c r="O10" i="6" s="1"/>
  <c r="R7" i="6" s="1"/>
  <c r="E8" i="6"/>
  <c r="I10" i="6"/>
  <c r="J10" i="6" s="1"/>
  <c r="R6" i="6" s="1"/>
  <c r="U9" i="6"/>
  <c r="U19" i="6" s="1"/>
  <c r="N21" i="6"/>
  <c r="O21" i="6" s="1"/>
  <c r="T10" i="6" s="1"/>
  <c r="V5" i="6"/>
  <c r="I11" i="6"/>
  <c r="J11" i="6" s="1"/>
  <c r="S6" i="6" s="1"/>
  <c r="I21" i="6"/>
  <c r="J21" i="6" s="1"/>
  <c r="T9" i="6" s="1"/>
  <c r="O11" i="6"/>
  <c r="S7" i="6" s="1"/>
  <c r="V7" i="6"/>
  <c r="I19" i="6"/>
  <c r="J19" i="6" s="1"/>
  <c r="R9" i="6" s="1"/>
  <c r="J8" i="6"/>
  <c r="U10" i="6"/>
  <c r="D12" i="6"/>
  <c r="E12" i="6" s="1"/>
  <c r="T5" i="6" s="1"/>
  <c r="D19" i="6"/>
  <c r="E19" i="6" s="1"/>
  <c r="R8" i="6" s="1"/>
  <c r="V6" i="6"/>
  <c r="U16" i="6"/>
  <c r="U8" i="6"/>
  <c r="U15" i="6"/>
  <c r="D20" i="6"/>
  <c r="E20" i="6" s="1"/>
  <c r="S8" i="6" s="1"/>
  <c r="D21" i="6"/>
  <c r="E21" i="6" s="1"/>
  <c r="T8" i="6" s="1"/>
  <c r="D10" i="6"/>
  <c r="E10" i="6" s="1"/>
  <c r="R5" i="6" s="1"/>
  <c r="N12" i="6"/>
  <c r="O12" i="6" s="1"/>
  <c r="T7" i="6" s="1"/>
  <c r="S11" i="6" l="1"/>
  <c r="U11" i="6"/>
  <c r="V11" i="6" s="1"/>
  <c r="R11" i="6"/>
  <c r="T11" i="6"/>
  <c r="V9" i="6"/>
  <c r="U20" i="6"/>
  <c r="U21" i="6" s="1"/>
  <c r="V10" i="6"/>
  <c r="V8" i="6"/>
  <c r="U18" i="6"/>
</calcChain>
</file>

<file path=xl/sharedStrings.xml><?xml version="1.0" encoding="utf-8"?>
<sst xmlns="http://schemas.openxmlformats.org/spreadsheetml/2006/main" count="131" uniqueCount="70">
  <si>
    <t>C</t>
  </si>
  <si>
    <t xml:space="preserve">SA </t>
  </si>
  <si>
    <t>SU</t>
  </si>
  <si>
    <t>Results</t>
  </si>
  <si>
    <t>Analysis</t>
  </si>
  <si>
    <t>Critical</t>
  </si>
  <si>
    <t>Satisfactory</t>
  </si>
  <si>
    <t>Sustainable</t>
  </si>
  <si>
    <t>Average</t>
  </si>
  <si>
    <t>Social</t>
  </si>
  <si>
    <t>Human</t>
  </si>
  <si>
    <t>Financial</t>
  </si>
  <si>
    <t>Natural</t>
  </si>
  <si>
    <t>Carbon</t>
  </si>
  <si>
    <t>General</t>
  </si>
  <si>
    <t>Indicators evaluated</t>
  </si>
  <si>
    <t>Technology</t>
  </si>
  <si>
    <t>Environmental management</t>
  </si>
  <si>
    <t>Project performance</t>
  </si>
  <si>
    <t>Social Resource</t>
  </si>
  <si>
    <t>Score</t>
  </si>
  <si>
    <t>Natural Resource</t>
  </si>
  <si>
    <t>Carbon Resource</t>
  </si>
  <si>
    <t>Technology Resource</t>
  </si>
  <si>
    <t>Resource</t>
  </si>
  <si>
    <t>Satifactory</t>
  </si>
  <si>
    <t>Performance</t>
  </si>
  <si>
    <t>Human Resouce</t>
  </si>
  <si>
    <t>Financial Resource</t>
  </si>
  <si>
    <t>Diversity</t>
  </si>
  <si>
    <t>Community development</t>
  </si>
  <si>
    <t>Employee satisfaction surveys</t>
  </si>
  <si>
    <t>Additional employee benefits</t>
  </si>
  <si>
    <t>Health and safety practices</t>
  </si>
  <si>
    <t>Training and capacity building programs</t>
  </si>
  <si>
    <t>Biomass supply</t>
  </si>
  <si>
    <t>Planning and control</t>
  </si>
  <si>
    <t>Carbon credit investments</t>
  </si>
  <si>
    <t>Brazilian environmental legislation</t>
  </si>
  <si>
    <t>Voluntary environmental initiatives</t>
  </si>
  <si>
    <t>Product quality</t>
  </si>
  <si>
    <t>Stakeholder consultation</t>
  </si>
  <si>
    <t>Green marketing</t>
  </si>
  <si>
    <t>Point Zero</t>
  </si>
  <si>
    <t>Point One</t>
  </si>
  <si>
    <t>Point Two</t>
  </si>
  <si>
    <t>Point Three</t>
  </si>
  <si>
    <t>Efficiency of the production process</t>
  </si>
  <si>
    <t>Working environment</t>
  </si>
  <si>
    <t>1º</t>
  </si>
  <si>
    <t>2º</t>
  </si>
  <si>
    <t>3º</t>
  </si>
  <si>
    <t>10º</t>
  </si>
  <si>
    <t>11º</t>
  </si>
  <si>
    <t>13º</t>
  </si>
  <si>
    <t>14º</t>
  </si>
  <si>
    <t>15º</t>
  </si>
  <si>
    <t>12º</t>
  </si>
  <si>
    <t>16º</t>
  </si>
  <si>
    <t>17º</t>
  </si>
  <si>
    <t>18º</t>
  </si>
  <si>
    <t>7º</t>
  </si>
  <si>
    <t>8º</t>
  </si>
  <si>
    <t>9º</t>
  </si>
  <si>
    <t>4º</t>
  </si>
  <si>
    <t>5º</t>
  </si>
  <si>
    <t>6º</t>
  </si>
  <si>
    <t>Performance by resource</t>
  </si>
  <si>
    <t>SOCIALCARBON Methodology - Brazilian Red Ceramic Factories Indicators</t>
  </si>
  <si>
    <t>This is an example of the formula used to draw SOCIALCARBON Report's  Hexagon, taken from the "Indicators for Red Ceramic Factories, Brazil". You can adapt it to the other ones. To draw the Hexagon, simply fill in the "score" fields with the scores of each SOCIALCARBON indicator of your report, and the spreadsheet will calculate the 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</si>
</sst>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1" formatCode="0.0"/>
    <numFmt numFmtId="192" formatCode="0.0%"/>
  </numFmts>
  <fonts count="10" x14ac:knownFonts="1">
    <font>
      <sz val="10"/>
      <name val="Arial"/>
    </font>
    <font>
      <sz val="10"/>
      <name val="Arial"/>
    </font>
    <font>
      <b/>
      <sz val="10"/>
      <name val="Poppins"/>
    </font>
    <font>
      <sz val="10"/>
      <name val="Poppins"/>
    </font>
    <font>
      <b/>
      <i/>
      <sz val="10"/>
      <name val="Poppins"/>
    </font>
    <font>
      <i/>
      <sz val="10"/>
      <name val="Poppins"/>
    </font>
    <font>
      <b/>
      <sz val="10"/>
      <color theme="5"/>
      <name val="Poppins"/>
    </font>
    <font>
      <b/>
      <sz val="18"/>
      <color rgb="FF009EDF"/>
      <name val="Poppins"/>
    </font>
    <font>
      <b/>
      <sz val="10"/>
      <color theme="0"/>
      <name val="Poppins"/>
    </font>
    <font>
      <b/>
      <sz val="10"/>
      <color rgb="FFFF0000"/>
      <name val="Poppins"/>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09ED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xf numFmtId="9" fontId="1" fillId="0" borderId="0" applyFont="0" applyFill="0" applyBorder="0" applyAlignment="0" applyProtection="0"/>
  </cellStyleXfs>
  <cellXfs count="72">
    <xf numFmtId="0" fontId="0" fillId="0" borderId="0" xfId="0"/>
    <xf numFmtId="0" fontId="3" fillId="0" borderId="0" xfId="0" applyFont="1"/>
    <xf numFmtId="0" fontId="2" fillId="0" borderId="0" xfId="0" applyFont="1" applyAlignment="1"/>
    <xf numFmtId="0" fontId="2" fillId="0" borderId="0" xfId="0" applyFont="1" applyAlignment="1">
      <alignment horizontal="center"/>
    </xf>
    <xf numFmtId="0" fontId="5" fillId="0" borderId="1" xfId="0" applyFont="1" applyBorder="1" applyAlignment="1">
      <alignment horizontal="center"/>
    </xf>
    <xf numFmtId="0" fontId="3" fillId="0" borderId="1" xfId="0" applyFont="1" applyFill="1" applyBorder="1" applyAlignment="1">
      <alignment horizontal="center"/>
    </xf>
    <xf numFmtId="0" fontId="3" fillId="0" borderId="1" xfId="0" applyFont="1" applyBorder="1"/>
    <xf numFmtId="192" fontId="3" fillId="0" borderId="1" xfId="0" applyNumberFormat="1" applyFont="1" applyBorder="1"/>
    <xf numFmtId="191" fontId="3" fillId="0" borderId="1" xfId="0" applyNumberFormat="1" applyFont="1" applyBorder="1" applyAlignment="1">
      <alignment horizontal="center"/>
    </xf>
    <xf numFmtId="0" fontId="3" fillId="0" borderId="1" xfId="0" applyFont="1" applyBorder="1" applyAlignment="1">
      <alignment horizontal="center"/>
    </xf>
    <xf numFmtId="192" fontId="3" fillId="0" borderId="0" xfId="0" applyNumberFormat="1" applyFont="1"/>
    <xf numFmtId="0" fontId="2" fillId="4" borderId="1" xfId="0" applyFont="1" applyFill="1" applyBorder="1" applyAlignment="1">
      <alignment horizontal="center"/>
    </xf>
    <xf numFmtId="0" fontId="3" fillId="4" borderId="1" xfId="0" applyFont="1" applyFill="1" applyBorder="1" applyAlignment="1">
      <alignment horizontal="center"/>
    </xf>
    <xf numFmtId="191" fontId="3" fillId="4" borderId="1" xfId="0" applyNumberFormat="1"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lignment horizontal="center"/>
    </xf>
    <xf numFmtId="1" fontId="3" fillId="4" borderId="6" xfId="0" applyNumberFormat="1" applyFont="1" applyFill="1" applyBorder="1" applyAlignment="1">
      <alignment horizontal="center"/>
    </xf>
    <xf numFmtId="0" fontId="2" fillId="0" borderId="0" xfId="0" applyFont="1" applyFill="1" applyAlignment="1">
      <alignment horizontal="center"/>
    </xf>
    <xf numFmtId="0" fontId="3" fillId="3" borderId="1" xfId="0" applyFont="1" applyFill="1" applyBorder="1" applyAlignment="1">
      <alignment horizontal="center"/>
    </xf>
    <xf numFmtId="9" fontId="3" fillId="0" borderId="1" xfId="1" applyFont="1" applyBorder="1"/>
    <xf numFmtId="0" fontId="3" fillId="3" borderId="4" xfId="0" applyFont="1" applyFill="1" applyBorder="1" applyAlignment="1">
      <alignment horizontal="center"/>
    </xf>
    <xf numFmtId="0" fontId="3" fillId="0" borderId="0" xfId="0" applyFont="1" applyBorder="1"/>
    <xf numFmtId="0" fontId="5" fillId="0" borderId="1" xfId="0" applyFont="1" applyFill="1" applyBorder="1" applyAlignment="1">
      <alignment horizontal="center"/>
    </xf>
    <xf numFmtId="0" fontId="5" fillId="0" borderId="1" xfId="0" applyFont="1" applyFill="1" applyBorder="1" applyAlignment="1">
      <alignment horizontal="center" wrapText="1"/>
    </xf>
    <xf numFmtId="0" fontId="5" fillId="0" borderId="5" xfId="0" applyFont="1" applyFill="1" applyBorder="1" applyAlignment="1">
      <alignment horizontal="center"/>
    </xf>
    <xf numFmtId="0" fontId="2" fillId="0" borderId="1" xfId="0" applyFont="1" applyBorder="1"/>
    <xf numFmtId="191" fontId="3" fillId="0" borderId="1" xfId="0" applyNumberFormat="1" applyFont="1" applyFill="1" applyBorder="1" applyAlignment="1">
      <alignment horizontal="center"/>
    </xf>
    <xf numFmtId="0" fontId="2" fillId="4" borderId="2" xfId="0" applyFont="1" applyFill="1" applyBorder="1" applyAlignment="1">
      <alignment horizontal="center"/>
    </xf>
    <xf numFmtId="0" fontId="3" fillId="0" borderId="0" xfId="0" applyFont="1" applyFill="1"/>
    <xf numFmtId="0" fontId="2" fillId="0" borderId="1" xfId="0" applyFont="1" applyFill="1" applyBorder="1" applyAlignment="1">
      <alignment vertical="center"/>
    </xf>
    <xf numFmtId="191" fontId="3" fillId="0" borderId="1" xfId="0" applyNumberFormat="1" applyFont="1" applyFill="1" applyBorder="1" applyAlignment="1">
      <alignment horizontal="center" vertical="center"/>
    </xf>
    <xf numFmtId="0" fontId="6" fillId="0" borderId="0" xfId="0" applyFont="1" applyBorder="1" applyAlignment="1">
      <alignment wrapText="1"/>
    </xf>
    <xf numFmtId="0" fontId="2" fillId="0" borderId="0" xfId="0" applyFont="1" applyFill="1"/>
    <xf numFmtId="0" fontId="3" fillId="0" borderId="0" xfId="0" applyFont="1" applyAlignment="1">
      <alignment vertical="center"/>
    </xf>
    <xf numFmtId="191" fontId="2" fillId="0" borderId="0" xfId="0" applyNumberFormat="1" applyFont="1" applyFill="1"/>
    <xf numFmtId="2" fontId="2" fillId="0" borderId="0" xfId="0" applyNumberFormat="1" applyFont="1" applyFill="1"/>
    <xf numFmtId="0" fontId="2" fillId="4" borderId="0" xfId="0" applyFont="1" applyFill="1" applyBorder="1" applyAlignment="1">
      <alignment horizontal="center"/>
    </xf>
    <xf numFmtId="0" fontId="3" fillId="4" borderId="0" xfId="0" applyFont="1" applyFill="1" applyBorder="1" applyAlignment="1">
      <alignment horizontal="center"/>
    </xf>
    <xf numFmtId="192" fontId="3" fillId="4" borderId="0" xfId="0" applyNumberFormat="1" applyFont="1" applyFill="1" applyBorder="1" applyAlignment="1">
      <alignment horizontal="center"/>
    </xf>
    <xf numFmtId="192" fontId="3" fillId="4" borderId="0" xfId="0" applyNumberFormat="1" applyFont="1" applyFill="1" applyBorder="1"/>
    <xf numFmtId="0" fontId="3" fillId="4" borderId="0" xfId="0" applyFont="1" applyFill="1" applyBorder="1"/>
    <xf numFmtId="0" fontId="2" fillId="4" borderId="0" xfId="0" applyFont="1" applyFill="1" applyBorder="1"/>
    <xf numFmtId="2" fontId="2" fillId="4" borderId="0" xfId="0" applyNumberFormat="1" applyFont="1" applyFill="1" applyBorder="1"/>
    <xf numFmtId="0" fontId="2" fillId="0" borderId="0" xfId="0" applyFont="1" applyBorder="1" applyAlignment="1">
      <alignment horizontal="center"/>
    </xf>
    <xf numFmtId="0" fontId="4" fillId="2" borderId="11" xfId="0" applyFont="1" applyFill="1" applyBorder="1" applyAlignment="1">
      <alignment horizontal="center"/>
    </xf>
    <xf numFmtId="0" fontId="3" fillId="0" borderId="12" xfId="0" applyFont="1" applyFill="1" applyBorder="1" applyAlignment="1">
      <alignment horizontal="center"/>
    </xf>
    <xf numFmtId="0" fontId="2" fillId="4" borderId="11" xfId="0" applyFont="1" applyFill="1" applyBorder="1" applyAlignment="1">
      <alignment horizontal="center"/>
    </xf>
    <xf numFmtId="0" fontId="3" fillId="4" borderId="13" xfId="0" applyFont="1" applyFill="1" applyBorder="1" applyAlignment="1">
      <alignment horizontal="center"/>
    </xf>
    <xf numFmtId="0" fontId="3" fillId="4" borderId="14" xfId="0" applyFont="1" applyFill="1" applyBorder="1" applyAlignment="1">
      <alignment horizontal="center"/>
    </xf>
    <xf numFmtId="0" fontId="3" fillId="3" borderId="11" xfId="0" applyFont="1" applyFill="1" applyBorder="1" applyAlignment="1">
      <alignment horizontal="center"/>
    </xf>
    <xf numFmtId="192" fontId="3" fillId="3" borderId="12" xfId="0" applyNumberFormat="1" applyFont="1" applyFill="1" applyBorder="1" applyAlignment="1">
      <alignment horizontal="center"/>
    </xf>
    <xf numFmtId="0" fontId="3" fillId="3" borderId="15" xfId="0" applyFont="1" applyFill="1" applyBorder="1" applyAlignment="1">
      <alignment horizontal="center"/>
    </xf>
    <xf numFmtId="192" fontId="3" fillId="3" borderId="16" xfId="0" applyNumberFormat="1" applyFont="1" applyFill="1" applyBorder="1" applyAlignment="1">
      <alignment horizontal="center"/>
    </xf>
    <xf numFmtId="0" fontId="4" fillId="2" borderId="13"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192" fontId="3" fillId="3" borderId="21" xfId="0" applyNumberFormat="1" applyFont="1" applyFill="1" applyBorder="1" applyAlignment="1">
      <alignment horizontal="center"/>
    </xf>
    <xf numFmtId="1" fontId="3" fillId="4" borderId="14" xfId="0" applyNumberFormat="1" applyFont="1" applyFill="1" applyBorder="1" applyAlignment="1">
      <alignment horizontal="center"/>
    </xf>
    <xf numFmtId="0" fontId="8" fillId="5" borderId="8" xfId="0" applyFont="1" applyFill="1" applyBorder="1" applyAlignment="1">
      <alignment horizontal="center"/>
    </xf>
    <xf numFmtId="0" fontId="8" fillId="5" borderId="9"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xf numFmtId="0" fontId="8" fillId="5" borderId="17" xfId="0" applyFont="1" applyFill="1" applyBorder="1" applyAlignment="1">
      <alignment horizontal="center"/>
    </xf>
    <xf numFmtId="0" fontId="8" fillId="5" borderId="7" xfId="0" applyFont="1" applyFill="1" applyBorder="1" applyAlignment="1">
      <alignment horizontal="center"/>
    </xf>
    <xf numFmtId="0" fontId="8" fillId="5" borderId="2" xfId="0" applyFont="1" applyFill="1" applyBorder="1" applyAlignment="1">
      <alignment horizontal="center"/>
    </xf>
    <xf numFmtId="0" fontId="8" fillId="5" borderId="18" xfId="0" applyFont="1" applyFill="1" applyBorder="1" applyAlignment="1">
      <alignment horizontal="center"/>
    </xf>
    <xf numFmtId="0" fontId="8" fillId="5" borderId="1" xfId="0" applyFont="1" applyFill="1" applyBorder="1"/>
    <xf numFmtId="0" fontId="8" fillId="5" borderId="1" xfId="0" applyFont="1" applyFill="1" applyBorder="1" applyAlignment="1">
      <alignment horizontal="center"/>
    </xf>
    <xf numFmtId="0" fontId="8" fillId="5" borderId="1" xfId="0" applyFont="1" applyFill="1" applyBorder="1" applyAlignment="1">
      <alignment horizontal="center" vertical="center"/>
    </xf>
    <xf numFmtId="0" fontId="7" fillId="0" borderId="0" xfId="0" applyFont="1" applyFill="1" applyAlignment="1">
      <alignment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mruColors>
      <color rgb="FF009E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91194771539634"/>
          <c:y val="0.10471105851652937"/>
          <c:w val="0.5336807604931737"/>
          <c:h val="0.8458862439882876"/>
        </c:manualLayout>
      </c:layout>
      <c:radarChart>
        <c:radarStyle val="marker"/>
        <c:varyColors val="0"/>
        <c:ser>
          <c:idx val="0"/>
          <c:order val="0"/>
          <c:tx>
            <c:strRef>
              <c:f>'point three'!$R$14</c:f>
              <c:strCache>
                <c:ptCount val="1"/>
                <c:pt idx="0">
                  <c:v>Point Zero</c:v>
                </c:pt>
              </c:strCache>
            </c:strRef>
          </c:tx>
          <c:marker>
            <c:symbol val="none"/>
          </c:marker>
          <c:cat>
            <c:strRef>
              <c:f>'point three'!$Q$5:$Q$10</c:f>
              <c:strCache>
                <c:ptCount val="6"/>
                <c:pt idx="0">
                  <c:v>Social</c:v>
                </c:pt>
                <c:pt idx="1">
                  <c:v>Human</c:v>
                </c:pt>
                <c:pt idx="2">
                  <c:v>Financial</c:v>
                </c:pt>
                <c:pt idx="3">
                  <c:v>Natural</c:v>
                </c:pt>
                <c:pt idx="4">
                  <c:v>Technology</c:v>
                </c:pt>
                <c:pt idx="5">
                  <c:v>Carbon</c:v>
                </c:pt>
              </c:strCache>
            </c:strRef>
          </c:cat>
          <c:val>
            <c:numRef>
              <c:f>'point three'!$R$15:$R$20</c:f>
              <c:numCache>
                <c:formatCode>0.0</c:formatCode>
                <c:ptCount val="6"/>
              </c:numCache>
            </c:numRef>
          </c:val>
          <c:extLst>
            <c:ext xmlns:c16="http://schemas.microsoft.com/office/drawing/2014/chart" uri="{C3380CC4-5D6E-409C-BE32-E72D297353CC}">
              <c16:uniqueId val="{00000000-27B0-41AC-8D8F-3A6F598E4BA9}"/>
            </c:ext>
          </c:extLst>
        </c:ser>
        <c:ser>
          <c:idx val="1"/>
          <c:order val="1"/>
          <c:tx>
            <c:strRef>
              <c:f>'point three'!$S$14</c:f>
              <c:strCache>
                <c:ptCount val="1"/>
                <c:pt idx="0">
                  <c:v>Point One</c:v>
                </c:pt>
              </c:strCache>
            </c:strRef>
          </c:tx>
          <c:marker>
            <c:symbol val="none"/>
          </c:marker>
          <c:cat>
            <c:strRef>
              <c:f>'point three'!$Q$5:$Q$10</c:f>
              <c:strCache>
                <c:ptCount val="6"/>
                <c:pt idx="0">
                  <c:v>Social</c:v>
                </c:pt>
                <c:pt idx="1">
                  <c:v>Human</c:v>
                </c:pt>
                <c:pt idx="2">
                  <c:v>Financial</c:v>
                </c:pt>
                <c:pt idx="3">
                  <c:v>Natural</c:v>
                </c:pt>
                <c:pt idx="4">
                  <c:v>Technology</c:v>
                </c:pt>
                <c:pt idx="5">
                  <c:v>Carbon</c:v>
                </c:pt>
              </c:strCache>
            </c:strRef>
          </c:cat>
          <c:val>
            <c:numRef>
              <c:f>'point three'!$S$15:$S$20</c:f>
              <c:numCache>
                <c:formatCode>0.0</c:formatCode>
                <c:ptCount val="6"/>
              </c:numCache>
            </c:numRef>
          </c:val>
          <c:extLst>
            <c:ext xmlns:c16="http://schemas.microsoft.com/office/drawing/2014/chart" uri="{C3380CC4-5D6E-409C-BE32-E72D297353CC}">
              <c16:uniqueId val="{00000001-27B0-41AC-8D8F-3A6F598E4BA9}"/>
            </c:ext>
          </c:extLst>
        </c:ser>
        <c:ser>
          <c:idx val="2"/>
          <c:order val="2"/>
          <c:tx>
            <c:strRef>
              <c:f>'point three'!$T$14</c:f>
              <c:strCache>
                <c:ptCount val="1"/>
                <c:pt idx="0">
                  <c:v>Point Two</c:v>
                </c:pt>
              </c:strCache>
            </c:strRef>
          </c:tx>
          <c:marker>
            <c:symbol val="none"/>
          </c:marker>
          <c:cat>
            <c:strRef>
              <c:f>'point three'!$Q$5:$Q$10</c:f>
              <c:strCache>
                <c:ptCount val="6"/>
                <c:pt idx="0">
                  <c:v>Social</c:v>
                </c:pt>
                <c:pt idx="1">
                  <c:v>Human</c:v>
                </c:pt>
                <c:pt idx="2">
                  <c:v>Financial</c:v>
                </c:pt>
                <c:pt idx="3">
                  <c:v>Natural</c:v>
                </c:pt>
                <c:pt idx="4">
                  <c:v>Technology</c:v>
                </c:pt>
                <c:pt idx="5">
                  <c:v>Carbon</c:v>
                </c:pt>
              </c:strCache>
            </c:strRef>
          </c:cat>
          <c:val>
            <c:numRef>
              <c:f>'point three'!$T$15:$T$20</c:f>
              <c:numCache>
                <c:formatCode>0.0</c:formatCode>
                <c:ptCount val="6"/>
              </c:numCache>
            </c:numRef>
          </c:val>
          <c:extLst>
            <c:ext xmlns:c16="http://schemas.microsoft.com/office/drawing/2014/chart" uri="{C3380CC4-5D6E-409C-BE32-E72D297353CC}">
              <c16:uniqueId val="{00000002-27B0-41AC-8D8F-3A6F598E4BA9}"/>
            </c:ext>
          </c:extLst>
        </c:ser>
        <c:ser>
          <c:idx val="3"/>
          <c:order val="3"/>
          <c:tx>
            <c:strRef>
              <c:f>'point three'!$U$14</c:f>
              <c:strCache>
                <c:ptCount val="1"/>
                <c:pt idx="0">
                  <c:v>Point Three</c:v>
                </c:pt>
              </c:strCache>
            </c:strRef>
          </c:tx>
          <c:marker>
            <c:symbol val="none"/>
          </c:marker>
          <c:dLbls>
            <c:dLbl>
              <c:idx val="1"/>
              <c:layout>
                <c:manualLayout>
                  <c:x val="-3.1319910514541388E-2"/>
                  <c:y val="1.1560693641618497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B0-41AC-8D8F-3A6F598E4BA9}"/>
                </c:ext>
              </c:extLst>
            </c:dLbl>
            <c:dLbl>
              <c:idx val="2"/>
              <c:layout>
                <c:manualLayout>
                  <c:x val="3.1147751830166527E-2"/>
                  <c:y val="6.2566566707001267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B0-41AC-8D8F-3A6F598E4BA9}"/>
                </c:ext>
              </c:extLst>
            </c:dLbl>
            <c:dLbl>
              <c:idx val="3"/>
              <c:layout>
                <c:manualLayout>
                  <c:x val="-1.8993352326685661E-3"/>
                  <c:y val="-3.8604305864884926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B0-41AC-8D8F-3A6F598E4BA9}"/>
                </c:ext>
              </c:extLst>
            </c:dLbl>
            <c:dLbl>
              <c:idx val="4"/>
              <c:layout>
                <c:manualLayout>
                  <c:x val="2.0134228187919462E-2"/>
                  <c:y val="-1.54142581888246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B0-41AC-8D8F-3A6F598E4BA9}"/>
                </c:ext>
              </c:extLst>
            </c:dLbl>
            <c:dLbl>
              <c:idx val="5"/>
              <c:layout>
                <c:manualLayout>
                  <c:x val="0"/>
                  <c:y val="-4.6242774566474021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B0-41AC-8D8F-3A6F598E4BA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'point three'!$Q$5:$Q$10</c:f>
              <c:strCache>
                <c:ptCount val="6"/>
                <c:pt idx="0">
                  <c:v>Social</c:v>
                </c:pt>
                <c:pt idx="1">
                  <c:v>Human</c:v>
                </c:pt>
                <c:pt idx="2">
                  <c:v>Financial</c:v>
                </c:pt>
                <c:pt idx="3">
                  <c:v>Natural</c:v>
                </c:pt>
                <c:pt idx="4">
                  <c:v>Technology</c:v>
                </c:pt>
                <c:pt idx="5">
                  <c:v>Carbon</c:v>
                </c:pt>
              </c:strCache>
            </c:strRef>
          </c:cat>
          <c:val>
            <c:numRef>
              <c:f>'point three'!$U$15:$U$20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27B0-41AC-8D8F-3A6F598E4BA9}"/>
            </c:ext>
          </c:extLst>
        </c:ser>
        <c:dLbls>
          <c:showLegendKey val="0"/>
          <c:showVal val="0"/>
          <c:showCatName val="0"/>
          <c:showSerName val="0"/>
          <c:showPercent val="0"/>
          <c:showBubbleSize val="0"/>
        </c:dLbls>
        <c:axId val="1770508672"/>
        <c:axId val="1"/>
      </c:radarChart>
      <c:catAx>
        <c:axId val="1770508672"/>
        <c:scaling>
          <c:orientation val="minMax"/>
        </c:scaling>
        <c:delete val="0"/>
        <c:axPos val="b"/>
        <c:majorGridlines/>
        <c:numFmt formatCode="@" sourceLinked="0"/>
        <c:majorTickMark val="out"/>
        <c:minorTickMark val="none"/>
        <c:tickLblPos val="nextTo"/>
        <c:txPr>
          <a:bodyPr rot="0" vert="horz"/>
          <a:lstStyle/>
          <a:p>
            <a:pPr>
              <a:defRPr b="1"/>
            </a:pPr>
            <a:endParaRPr lang="en-US"/>
          </a:p>
        </c:txPr>
        <c:crossAx val="1"/>
        <c:crosses val="autoZero"/>
        <c:auto val="0"/>
        <c:lblAlgn val="ctr"/>
        <c:lblOffset val="100"/>
        <c:noMultiLvlLbl val="0"/>
      </c:catAx>
      <c:valAx>
        <c:axId val="1"/>
        <c:scaling>
          <c:orientation val="minMax"/>
          <c:max val="6"/>
        </c:scaling>
        <c:delete val="0"/>
        <c:axPos val="l"/>
        <c:majorGridlines/>
        <c:numFmt formatCode="0" sourceLinked="0"/>
        <c:majorTickMark val="none"/>
        <c:minorTickMark val="none"/>
        <c:tickLblPos val="nextTo"/>
        <c:txPr>
          <a:bodyPr rot="0" vert="horz"/>
          <a:lstStyle/>
          <a:p>
            <a:pPr>
              <a:defRPr/>
            </a:pPr>
            <a:endParaRPr lang="en-US"/>
          </a:p>
        </c:txPr>
        <c:crossAx val="1770508672"/>
        <c:crosses val="autoZero"/>
        <c:crossBetween val="between"/>
      </c:valAx>
      <c:spPr>
        <a:noFill/>
        <a:ln w="25400">
          <a:noFill/>
        </a:ln>
      </c:spPr>
    </c:plotArea>
    <c:legend>
      <c:legendPos val="r"/>
      <c:layout>
        <c:manualLayout>
          <c:xMode val="edge"/>
          <c:yMode val="edge"/>
          <c:x val="0.7703267718162089"/>
          <c:y val="0.3783053186175464"/>
          <c:w val="0.20181945363805492"/>
          <c:h val="0.32695899811759732"/>
        </c:manualLayout>
      </c:layout>
      <c:overlay val="0"/>
    </c:legend>
    <c:plotVisOnly val="1"/>
    <c:dispBlanksAs val="gap"/>
    <c:showDLblsOverMax val="0"/>
  </c:chart>
  <c:spPr>
    <a:noFill/>
    <a:ln w="9525">
      <a:noFill/>
    </a:ln>
  </c:spPr>
  <c:txPr>
    <a:bodyPr/>
    <a:lstStyle/>
    <a:p>
      <a:pPr>
        <a:defRPr sz="1000" b="0" i="0" u="none" strike="noStrike" baseline="0">
          <a:solidFill>
            <a:srgbClr val="000000"/>
          </a:solidFill>
          <a:latin typeface="Poppins" panose="00000500000000000000" pitchFamily="2" charset="0"/>
          <a:ea typeface="Calibri"/>
          <a:cs typeface="Poppins" panose="00000500000000000000" pitchFamily="2" charset="0"/>
        </a:defRPr>
      </a:pPr>
      <a:endParaRPr lang="en-US"/>
    </a:p>
  </c:txPr>
  <c:printSettings>
    <c:headerFooter/>
    <c:pageMargins b="0.78740157499999996" l="0.511811024" r="0.511811024" t="0.78740157499999996" header="0.31496062000000014" footer="0.3149606200000001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274667</xdr:colOff>
      <xdr:row>21</xdr:row>
      <xdr:rowOff>13854</xdr:rowOff>
    </xdr:from>
    <xdr:to>
      <xdr:col>12</xdr:col>
      <xdr:colOff>68581</xdr:colOff>
      <xdr:row>35</xdr:row>
      <xdr:rowOff>31865</xdr:rowOff>
    </xdr:to>
    <xdr:graphicFrame macro="">
      <xdr:nvGraphicFramePr>
        <xdr:cNvPr id="367696" name="Gráfico 2">
          <a:extLst>
            <a:ext uri="{FF2B5EF4-FFF2-40B4-BE49-F238E27FC236}">
              <a16:creationId xmlns:a16="http://schemas.microsoft.com/office/drawing/2014/main" id="{50CDA0C1-B063-4BE7-ABFA-4355B1C772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7"/>
  <sheetViews>
    <sheetView showGridLines="0" tabSelected="1" zoomScale="55" zoomScaleNormal="55" workbookViewId="0">
      <selection activeCell="T32" sqref="T32"/>
    </sheetView>
  </sheetViews>
  <sheetFormatPr defaultRowHeight="18.899999999999999" x14ac:dyDescent="1.3"/>
  <cols>
    <col min="1" max="1" width="4.1640625" style="1" customWidth="1"/>
    <col min="2" max="2" width="8.88671875" style="1"/>
    <col min="3" max="3" width="34.71875" style="1" customWidth="1"/>
    <col min="4" max="5" width="8.71875" style="1" customWidth="1"/>
    <col min="6" max="6" width="8.71875" style="40" customWidth="1"/>
    <col min="7" max="7" width="6.1640625" style="1" customWidth="1"/>
    <col min="8" max="8" width="38.44140625" style="1" bestFit="1" customWidth="1"/>
    <col min="9" max="10" width="8.71875" style="1" customWidth="1"/>
    <col min="11" max="11" width="8.71875" style="40" customWidth="1"/>
    <col min="12" max="12" width="7.1640625" style="1" customWidth="1"/>
    <col min="13" max="13" width="34.71875" style="1" customWidth="1"/>
    <col min="14" max="14" width="8.71875" style="1" customWidth="1"/>
    <col min="15" max="15" width="11.83203125" style="1" customWidth="1"/>
    <col min="16" max="16" width="8.88671875" style="1"/>
    <col min="17" max="17" width="14.1640625" style="1" customWidth="1"/>
    <col min="18" max="20" width="11.71875" style="1" customWidth="1"/>
    <col min="21" max="21" width="12.0546875" style="1" customWidth="1"/>
    <col min="22" max="22" width="12.5546875" style="1" customWidth="1"/>
    <col min="23" max="16384" width="8.88671875" style="1"/>
  </cols>
  <sheetData>
    <row r="1" spans="2:25" ht="13.5" customHeight="1" x14ac:dyDescent="1.3"/>
    <row r="2" spans="2:25" s="33" customFormat="1" ht="27.3" customHeight="1" x14ac:dyDescent="0.4">
      <c r="B2" s="69" t="s">
        <v>68</v>
      </c>
      <c r="C2" s="69"/>
      <c r="D2" s="69"/>
      <c r="E2" s="69"/>
      <c r="F2" s="69"/>
      <c r="G2" s="69"/>
      <c r="H2" s="69"/>
      <c r="I2" s="69"/>
      <c r="J2" s="69"/>
      <c r="K2" s="69"/>
      <c r="L2" s="69"/>
      <c r="M2" s="69"/>
      <c r="N2" s="69"/>
      <c r="O2" s="69"/>
      <c r="P2" s="69"/>
      <c r="Q2" s="69"/>
      <c r="R2" s="69"/>
      <c r="S2" s="69"/>
      <c r="T2" s="69"/>
      <c r="U2" s="69"/>
      <c r="V2" s="69"/>
      <c r="W2" s="69"/>
      <c r="X2" s="69"/>
      <c r="Y2" s="69"/>
    </row>
    <row r="3" spans="2:25" ht="19.2" thickBot="1" x14ac:dyDescent="1.35">
      <c r="B3" s="43" t="s">
        <v>3</v>
      </c>
      <c r="C3" s="43"/>
      <c r="D3" s="43"/>
      <c r="E3" s="43"/>
      <c r="F3" s="43"/>
      <c r="G3" s="43"/>
      <c r="H3" s="43"/>
      <c r="I3" s="43"/>
      <c r="J3" s="43"/>
      <c r="K3" s="43"/>
      <c r="L3" s="43"/>
      <c r="M3" s="43"/>
      <c r="N3" s="43"/>
      <c r="O3" s="43"/>
      <c r="P3" s="2"/>
      <c r="Q3" s="3" t="s">
        <v>67</v>
      </c>
      <c r="R3" s="3"/>
      <c r="S3" s="3"/>
      <c r="T3" s="3"/>
      <c r="U3" s="3"/>
      <c r="V3" s="3"/>
    </row>
    <row r="4" spans="2:25" x14ac:dyDescent="1.3">
      <c r="B4" s="58" t="s">
        <v>19</v>
      </c>
      <c r="C4" s="59"/>
      <c r="D4" s="60" t="s">
        <v>20</v>
      </c>
      <c r="E4" s="61" t="s">
        <v>4</v>
      </c>
      <c r="F4" s="36"/>
      <c r="G4" s="58" t="s">
        <v>27</v>
      </c>
      <c r="H4" s="59"/>
      <c r="I4" s="60" t="s">
        <v>20</v>
      </c>
      <c r="J4" s="61" t="s">
        <v>4</v>
      </c>
      <c r="K4" s="36"/>
      <c r="L4" s="58" t="s">
        <v>28</v>
      </c>
      <c r="M4" s="59"/>
      <c r="N4" s="60" t="s">
        <v>20</v>
      </c>
      <c r="O4" s="61" t="s">
        <v>4</v>
      </c>
      <c r="Q4" s="66" t="s">
        <v>24</v>
      </c>
      <c r="R4" s="66" t="s">
        <v>5</v>
      </c>
      <c r="S4" s="66" t="s">
        <v>25</v>
      </c>
      <c r="T4" s="66" t="s">
        <v>7</v>
      </c>
      <c r="U4" s="67" t="s">
        <v>8</v>
      </c>
      <c r="V4" s="67" t="s">
        <v>26</v>
      </c>
    </row>
    <row r="5" spans="2:25" x14ac:dyDescent="1.3">
      <c r="B5" s="44" t="s">
        <v>49</v>
      </c>
      <c r="C5" s="4" t="s">
        <v>29</v>
      </c>
      <c r="D5" s="5"/>
      <c r="E5" s="45" t="str">
        <f>IF(D5&lt;3,"C",IF(D5&gt;=5,"SU","SA"))</f>
        <v>C</v>
      </c>
      <c r="F5" s="37"/>
      <c r="G5" s="44" t="s">
        <v>64</v>
      </c>
      <c r="H5" s="4" t="s">
        <v>32</v>
      </c>
      <c r="I5" s="5"/>
      <c r="J5" s="45" t="str">
        <f>IF(I5&lt;3,"C",IF(I5&gt;=5,"SU","SA"))</f>
        <v>C</v>
      </c>
      <c r="K5" s="37"/>
      <c r="L5" s="44" t="s">
        <v>61</v>
      </c>
      <c r="M5" s="4" t="s">
        <v>35</v>
      </c>
      <c r="N5" s="5"/>
      <c r="O5" s="45" t="str">
        <f>IF(N5&lt;3,"C",IF(N5&gt;=5,"SU","SA"))</f>
        <v>C</v>
      </c>
      <c r="Q5" s="6" t="s">
        <v>9</v>
      </c>
      <c r="R5" s="7" t="e">
        <f>E10</f>
        <v>#DIV/0!</v>
      </c>
      <c r="S5" s="7" t="e">
        <f>E11</f>
        <v>#DIV/0!</v>
      </c>
      <c r="T5" s="7" t="e">
        <f>E12</f>
        <v>#DIV/0!</v>
      </c>
      <c r="U5" s="8" t="e">
        <f>D8</f>
        <v>#DIV/0!</v>
      </c>
      <c r="V5" s="9" t="e">
        <f t="shared" ref="V5:V11" si="0">IF(U5&lt;3,"Critical",IF(U5&gt;=5,"Sustainable","Satisfactory"))</f>
        <v>#DIV/0!</v>
      </c>
      <c r="W5" s="10"/>
    </row>
    <row r="6" spans="2:25" x14ac:dyDescent="1.3">
      <c r="B6" s="44" t="s">
        <v>50</v>
      </c>
      <c r="C6" s="4" t="s">
        <v>30</v>
      </c>
      <c r="D6" s="5"/>
      <c r="E6" s="45" t="str">
        <f>IF(D6&lt;3,"C",IF(D6&gt;=5,"SU","SA"))</f>
        <v>C</v>
      </c>
      <c r="F6" s="37"/>
      <c r="G6" s="44" t="s">
        <v>65</v>
      </c>
      <c r="H6" s="4" t="s">
        <v>33</v>
      </c>
      <c r="I6" s="5"/>
      <c r="J6" s="45" t="str">
        <f>IF(I6&lt;3,"C",IF(I6&gt;=5,"SU","SA"))</f>
        <v>C</v>
      </c>
      <c r="K6" s="37"/>
      <c r="L6" s="44" t="s">
        <v>62</v>
      </c>
      <c r="M6" s="4" t="s">
        <v>36</v>
      </c>
      <c r="N6" s="5"/>
      <c r="O6" s="45" t="str">
        <f>IF(N6&lt;3,"C",IF(N6&gt;=5,"SU","SA"))</f>
        <v>C</v>
      </c>
      <c r="Q6" s="6" t="s">
        <v>10</v>
      </c>
      <c r="R6" s="7" t="e">
        <f>J10</f>
        <v>#DIV/0!</v>
      </c>
      <c r="S6" s="7" t="e">
        <f>J11</f>
        <v>#DIV/0!</v>
      </c>
      <c r="T6" s="7" t="e">
        <f>J12</f>
        <v>#DIV/0!</v>
      </c>
      <c r="U6" s="8" t="e">
        <f>I8</f>
        <v>#DIV/0!</v>
      </c>
      <c r="V6" s="9" t="e">
        <f t="shared" si="0"/>
        <v>#DIV/0!</v>
      </c>
      <c r="W6" s="10"/>
    </row>
    <row r="7" spans="2:25" x14ac:dyDescent="1.3">
      <c r="B7" s="44" t="s">
        <v>51</v>
      </c>
      <c r="C7" s="4" t="s">
        <v>31</v>
      </c>
      <c r="D7" s="5"/>
      <c r="E7" s="45" t="str">
        <f>IF(D7&lt;3,"C",IF(D7&gt;=5,"SU","SA"))</f>
        <v>C</v>
      </c>
      <c r="F7" s="37"/>
      <c r="G7" s="44" t="s">
        <v>66</v>
      </c>
      <c r="H7" s="4" t="s">
        <v>34</v>
      </c>
      <c r="I7" s="5"/>
      <c r="J7" s="45" t="str">
        <f>IF(I7&lt;3,"C",IF(I7&gt;=5,"SU","SA"))</f>
        <v>C</v>
      </c>
      <c r="K7" s="37"/>
      <c r="L7" s="44" t="s">
        <v>63</v>
      </c>
      <c r="M7" s="4" t="s">
        <v>37</v>
      </c>
      <c r="N7" s="5"/>
      <c r="O7" s="45" t="str">
        <f>IF(N7&lt;3,"C",IF(N7&gt;=5,"SU","SA"))</f>
        <v>C</v>
      </c>
      <c r="Q7" s="6" t="s">
        <v>11</v>
      </c>
      <c r="R7" s="7" t="e">
        <f>O10</f>
        <v>#DIV/0!</v>
      </c>
      <c r="S7" s="7" t="e">
        <f>O11</f>
        <v>#DIV/0!</v>
      </c>
      <c r="T7" s="7" t="e">
        <f>O12</f>
        <v>#DIV/0!</v>
      </c>
      <c r="U7" s="8" t="e">
        <f>N8</f>
        <v>#DIV/0!</v>
      </c>
      <c r="V7" s="9" t="e">
        <f t="shared" si="0"/>
        <v>#DIV/0!</v>
      </c>
      <c r="W7" s="10"/>
    </row>
    <row r="8" spans="2:25" x14ac:dyDescent="1.3">
      <c r="B8" s="46" t="s">
        <v>8</v>
      </c>
      <c r="C8" s="12"/>
      <c r="D8" s="13" t="e">
        <f>AVERAGE(D5:D7)</f>
        <v>#DIV/0!</v>
      </c>
      <c r="E8" s="45" t="e">
        <f>IF(D8&lt;3,"C",IF(D8&gt;=5,"SU","SA"))</f>
        <v>#DIV/0!</v>
      </c>
      <c r="F8" s="37"/>
      <c r="G8" s="46" t="s">
        <v>8</v>
      </c>
      <c r="H8" s="11"/>
      <c r="I8" s="13" t="e">
        <f>AVERAGE(I5:I7)</f>
        <v>#DIV/0!</v>
      </c>
      <c r="J8" s="45" t="e">
        <f>IF(I8&lt;3,"C",IF(I8&gt;=5,"SU","SA"))</f>
        <v>#DIV/0!</v>
      </c>
      <c r="K8" s="37"/>
      <c r="L8" s="46" t="s">
        <v>8</v>
      </c>
      <c r="M8" s="11"/>
      <c r="N8" s="13" t="e">
        <f>AVERAGE(N5:N7)</f>
        <v>#DIV/0!</v>
      </c>
      <c r="O8" s="45" t="e">
        <f>IF(N8&lt;3,"C",IF(N8&gt;=5,"SU","SA"))</f>
        <v>#DIV/0!</v>
      </c>
      <c r="Q8" s="6" t="s">
        <v>12</v>
      </c>
      <c r="R8" s="7" t="e">
        <f>E19</f>
        <v>#DIV/0!</v>
      </c>
      <c r="S8" s="7" t="e">
        <f>E20</f>
        <v>#DIV/0!</v>
      </c>
      <c r="T8" s="7" t="e">
        <f>E21</f>
        <v>#DIV/0!</v>
      </c>
      <c r="U8" s="8" t="e">
        <f>D17</f>
        <v>#DIV/0!</v>
      </c>
      <c r="V8" s="9" t="e">
        <f t="shared" si="0"/>
        <v>#DIV/0!</v>
      </c>
    </row>
    <row r="9" spans="2:25" x14ac:dyDescent="1.3">
      <c r="B9" s="47" t="s">
        <v>15</v>
      </c>
      <c r="C9" s="15"/>
      <c r="D9" s="14">
        <f>COUNTA(D5:D7)</f>
        <v>0</v>
      </c>
      <c r="E9" s="48"/>
      <c r="F9" s="37"/>
      <c r="G9" s="47" t="s">
        <v>15</v>
      </c>
      <c r="H9" s="15"/>
      <c r="I9" s="14">
        <f>COUNTA(I5:I7)</f>
        <v>0</v>
      </c>
      <c r="J9" s="48"/>
      <c r="K9" s="37"/>
      <c r="L9" s="47" t="s">
        <v>15</v>
      </c>
      <c r="M9" s="15"/>
      <c r="N9" s="16">
        <f>COUNTA(N5:N7)</f>
        <v>0</v>
      </c>
      <c r="O9" s="57"/>
      <c r="P9" s="17"/>
      <c r="Q9" s="6" t="s">
        <v>16</v>
      </c>
      <c r="R9" s="7" t="e">
        <f>J19</f>
        <v>#DIV/0!</v>
      </c>
      <c r="S9" s="7" t="e">
        <f>J20</f>
        <v>#DIV/0!</v>
      </c>
      <c r="T9" s="7" t="e">
        <f>J21</f>
        <v>#DIV/0!</v>
      </c>
      <c r="U9" s="8" t="e">
        <f>I17</f>
        <v>#DIV/0!</v>
      </c>
      <c r="V9" s="9" t="e">
        <f t="shared" si="0"/>
        <v>#DIV/0!</v>
      </c>
    </row>
    <row r="10" spans="2:25" x14ac:dyDescent="1.3">
      <c r="B10" s="49" t="s">
        <v>0</v>
      </c>
      <c r="C10" s="18" t="s">
        <v>5</v>
      </c>
      <c r="D10" s="18">
        <f>COUNTIF(E5:E7,"=C")</f>
        <v>3</v>
      </c>
      <c r="E10" s="50" t="e">
        <f>D10/$D$9</f>
        <v>#DIV/0!</v>
      </c>
      <c r="F10" s="38"/>
      <c r="G10" s="49" t="s">
        <v>0</v>
      </c>
      <c r="H10" s="18" t="s">
        <v>5</v>
      </c>
      <c r="I10" s="18">
        <f>COUNTIF(J5:J7,"=C")</f>
        <v>3</v>
      </c>
      <c r="J10" s="50" t="e">
        <f>I10/$I$9</f>
        <v>#DIV/0!</v>
      </c>
      <c r="K10" s="38"/>
      <c r="L10" s="49" t="s">
        <v>0</v>
      </c>
      <c r="M10" s="18" t="s">
        <v>5</v>
      </c>
      <c r="N10" s="18">
        <f>COUNTIF(O5:O7,"=C")</f>
        <v>3</v>
      </c>
      <c r="O10" s="50" t="e">
        <f>N10/$N$9</f>
        <v>#DIV/0!</v>
      </c>
      <c r="P10" s="17"/>
      <c r="Q10" s="6" t="s">
        <v>13</v>
      </c>
      <c r="R10" s="7" t="e">
        <f>O19</f>
        <v>#DIV/0!</v>
      </c>
      <c r="S10" s="7" t="e">
        <f>O20</f>
        <v>#DIV/0!</v>
      </c>
      <c r="T10" s="7" t="e">
        <f>O21</f>
        <v>#DIV/0!</v>
      </c>
      <c r="U10" s="8" t="e">
        <f>N17</f>
        <v>#DIV/0!</v>
      </c>
      <c r="V10" s="9" t="e">
        <f t="shared" si="0"/>
        <v>#DIV/0!</v>
      </c>
    </row>
    <row r="11" spans="2:25" x14ac:dyDescent="1.3">
      <c r="B11" s="49" t="s">
        <v>1</v>
      </c>
      <c r="C11" s="18" t="s">
        <v>6</v>
      </c>
      <c r="D11" s="18">
        <f>COUNTIF(E5:E7,"=SA")</f>
        <v>0</v>
      </c>
      <c r="E11" s="50" t="e">
        <f>D11/$D$9</f>
        <v>#DIV/0!</v>
      </c>
      <c r="F11" s="38"/>
      <c r="G11" s="49" t="s">
        <v>1</v>
      </c>
      <c r="H11" s="18" t="s">
        <v>6</v>
      </c>
      <c r="I11" s="18">
        <f>COUNTIF(J5:J7,"=SA")</f>
        <v>0</v>
      </c>
      <c r="J11" s="50" t="e">
        <f>I11/$I$9</f>
        <v>#DIV/0!</v>
      </c>
      <c r="K11" s="38"/>
      <c r="L11" s="49" t="s">
        <v>1</v>
      </c>
      <c r="M11" s="18" t="s">
        <v>6</v>
      </c>
      <c r="N11" s="18">
        <f>COUNTIF(O5:O7,"=SA")</f>
        <v>0</v>
      </c>
      <c r="O11" s="50" t="e">
        <f>N11/$N$9</f>
        <v>#DIV/0!</v>
      </c>
      <c r="P11" s="17"/>
      <c r="Q11" s="6" t="s">
        <v>14</v>
      </c>
      <c r="R11" s="19" t="e">
        <f>AVERAGE(R5:R10)</f>
        <v>#DIV/0!</v>
      </c>
      <c r="S11" s="19" t="e">
        <f>AVERAGE(S5:S10)</f>
        <v>#DIV/0!</v>
      </c>
      <c r="T11" s="19" t="e">
        <f>AVERAGE(T5:T10)</f>
        <v>#DIV/0!</v>
      </c>
      <c r="U11" s="19" t="e">
        <f>AVERAGE(U5:U10)</f>
        <v>#DIV/0!</v>
      </c>
      <c r="V11" s="9" t="e">
        <f t="shared" si="0"/>
        <v>#DIV/0!</v>
      </c>
      <c r="W11" s="10"/>
    </row>
    <row r="12" spans="2:25" ht="19.2" thickBot="1" x14ac:dyDescent="1.35">
      <c r="B12" s="51" t="s">
        <v>2</v>
      </c>
      <c r="C12" s="20" t="s">
        <v>7</v>
      </c>
      <c r="D12" s="20">
        <f>COUNTIF(E5:E7,"=SU")</f>
        <v>0</v>
      </c>
      <c r="E12" s="52" t="e">
        <f>D12/$D$9</f>
        <v>#DIV/0!</v>
      </c>
      <c r="F12" s="38"/>
      <c r="G12" s="51" t="s">
        <v>2</v>
      </c>
      <c r="H12" s="20" t="s">
        <v>7</v>
      </c>
      <c r="I12" s="20">
        <f>COUNTIF(J5:J7,"=SU")</f>
        <v>0</v>
      </c>
      <c r="J12" s="52" t="e">
        <f>I12/$I$9</f>
        <v>#DIV/0!</v>
      </c>
      <c r="K12" s="38"/>
      <c r="L12" s="51" t="s">
        <v>2</v>
      </c>
      <c r="M12" s="20" t="s">
        <v>7</v>
      </c>
      <c r="N12" s="20">
        <f>COUNTIF(O5:O7,"=SU")</f>
        <v>0</v>
      </c>
      <c r="O12" s="52" t="e">
        <f>N12/$N$9</f>
        <v>#DIV/0!</v>
      </c>
      <c r="P12" s="21"/>
    </row>
    <row r="13" spans="2:25" ht="19.2" thickTop="1" x14ac:dyDescent="1.3">
      <c r="B13" s="62" t="s">
        <v>21</v>
      </c>
      <c r="C13" s="63"/>
      <c r="D13" s="64" t="s">
        <v>20</v>
      </c>
      <c r="E13" s="65" t="s">
        <v>4</v>
      </c>
      <c r="F13" s="36"/>
      <c r="G13" s="62" t="s">
        <v>23</v>
      </c>
      <c r="H13" s="63"/>
      <c r="I13" s="64" t="s">
        <v>20</v>
      </c>
      <c r="J13" s="65" t="s">
        <v>4</v>
      </c>
      <c r="K13" s="36"/>
      <c r="L13" s="62" t="s">
        <v>22</v>
      </c>
      <c r="M13" s="63"/>
      <c r="N13" s="64" t="s">
        <v>20</v>
      </c>
      <c r="O13" s="65" t="s">
        <v>4</v>
      </c>
    </row>
    <row r="14" spans="2:25" x14ac:dyDescent="1.3">
      <c r="B14" s="44" t="s">
        <v>52</v>
      </c>
      <c r="C14" s="22" t="s">
        <v>17</v>
      </c>
      <c r="D14" s="5"/>
      <c r="E14" s="45" t="str">
        <f>IF(D14&lt;3,"C",IF(D14&gt;=5,"SU","SA"))</f>
        <v>C</v>
      </c>
      <c r="F14" s="37"/>
      <c r="G14" s="44" t="s">
        <v>54</v>
      </c>
      <c r="H14" s="23" t="s">
        <v>47</v>
      </c>
      <c r="I14" s="5"/>
      <c r="J14" s="45" t="str">
        <f>IF(I14&lt;3,"C",IF(I14&gt;=5,"SU","SA"))</f>
        <v>C</v>
      </c>
      <c r="K14" s="37"/>
      <c r="L14" s="44" t="s">
        <v>58</v>
      </c>
      <c r="M14" s="4" t="s">
        <v>41</v>
      </c>
      <c r="N14" s="5"/>
      <c r="O14" s="45" t="str">
        <f>IF(N14&lt;3,"C",IF(N14&gt;=5,"SU","SA"))</f>
        <v>C</v>
      </c>
      <c r="Q14" s="66" t="s">
        <v>24</v>
      </c>
      <c r="R14" s="67" t="s">
        <v>43</v>
      </c>
      <c r="S14" s="67" t="s">
        <v>44</v>
      </c>
      <c r="T14" s="68" t="s">
        <v>45</v>
      </c>
      <c r="U14" s="67" t="s">
        <v>46</v>
      </c>
    </row>
    <row r="15" spans="2:25" x14ac:dyDescent="1.3">
      <c r="B15" s="44" t="s">
        <v>53</v>
      </c>
      <c r="C15" s="22" t="s">
        <v>38</v>
      </c>
      <c r="D15" s="5"/>
      <c r="E15" s="45" t="str">
        <f>IF(D15&lt;3,"C",IF(D15&gt;=5,"SU","SA"))</f>
        <v>C</v>
      </c>
      <c r="F15" s="37"/>
      <c r="G15" s="44" t="s">
        <v>55</v>
      </c>
      <c r="H15" s="24" t="s">
        <v>48</v>
      </c>
      <c r="I15" s="5"/>
      <c r="J15" s="45" t="str">
        <f>IF(I15&lt;3,"C",IF(I15&gt;=5,"SU","SA"))</f>
        <v>C</v>
      </c>
      <c r="K15" s="37"/>
      <c r="L15" s="44" t="s">
        <v>59</v>
      </c>
      <c r="M15" s="4" t="s">
        <v>42</v>
      </c>
      <c r="N15" s="5"/>
      <c r="O15" s="45" t="str">
        <f>IF(N15&lt;3,"C",IF(N15&gt;=5,"SU","SA"))</f>
        <v>C</v>
      </c>
      <c r="Q15" s="25" t="s">
        <v>9</v>
      </c>
      <c r="R15" s="26"/>
      <c r="S15" s="26"/>
      <c r="T15" s="26"/>
      <c r="U15" s="8" t="e">
        <f t="shared" ref="U15:U20" si="1">U5</f>
        <v>#DIV/0!</v>
      </c>
    </row>
    <row r="16" spans="2:25" x14ac:dyDescent="1.3">
      <c r="B16" s="44" t="s">
        <v>57</v>
      </c>
      <c r="C16" s="22" t="s">
        <v>39</v>
      </c>
      <c r="D16" s="5"/>
      <c r="E16" s="45" t="str">
        <f>IF(D16&lt;3,"C",IF(D16&gt;=5,"SU","SA"))</f>
        <v>C</v>
      </c>
      <c r="F16" s="37"/>
      <c r="G16" s="53" t="s">
        <v>56</v>
      </c>
      <c r="H16" s="22" t="s">
        <v>40</v>
      </c>
      <c r="I16" s="5"/>
      <c r="J16" s="45" t="str">
        <f>IF(I16&lt;3,"C",IF(I16&gt;=5,"SU","SA"))</f>
        <v>C</v>
      </c>
      <c r="K16" s="37"/>
      <c r="L16" s="44" t="s">
        <v>60</v>
      </c>
      <c r="M16" s="4" t="s">
        <v>18</v>
      </c>
      <c r="N16" s="5"/>
      <c r="O16" s="45" t="str">
        <f>IF(N16&lt;3,"C",IF(N16&gt;=5,"SU","SA"))</f>
        <v>C</v>
      </c>
      <c r="Q16" s="25" t="s">
        <v>10</v>
      </c>
      <c r="R16" s="26"/>
      <c r="S16" s="26"/>
      <c r="T16" s="26"/>
      <c r="U16" s="8" t="e">
        <f t="shared" si="1"/>
        <v>#DIV/0!</v>
      </c>
    </row>
    <row r="17" spans="2:24" x14ac:dyDescent="1.3">
      <c r="B17" s="46" t="s">
        <v>8</v>
      </c>
      <c r="C17" s="11"/>
      <c r="D17" s="13" t="e">
        <f>AVERAGE(D14:D16)</f>
        <v>#DIV/0!</v>
      </c>
      <c r="E17" s="45" t="e">
        <f>IF(D17&lt;3,"C",IF(D17&gt;=5,"SU","SA"))</f>
        <v>#DIV/0!</v>
      </c>
      <c r="F17" s="37"/>
      <c r="G17" s="46" t="s">
        <v>8</v>
      </c>
      <c r="H17" s="27"/>
      <c r="I17" s="13" t="e">
        <f>AVERAGE(I14:I16)</f>
        <v>#DIV/0!</v>
      </c>
      <c r="J17" s="45" t="e">
        <f>IF(I17&lt;3,"C",IF(I17&gt;=5,"SU","SA"))</f>
        <v>#DIV/0!</v>
      </c>
      <c r="K17" s="37"/>
      <c r="L17" s="46" t="s">
        <v>8</v>
      </c>
      <c r="M17" s="12"/>
      <c r="N17" s="13" t="e">
        <f>AVERAGE(N14:N16)</f>
        <v>#DIV/0!</v>
      </c>
      <c r="O17" s="45" t="e">
        <f>IF(N17&lt;3,"C",IF(N17&gt;=5,"SU","SA"))</f>
        <v>#DIV/0!</v>
      </c>
      <c r="Q17" s="25" t="s">
        <v>11</v>
      </c>
      <c r="R17" s="26"/>
      <c r="S17" s="26"/>
      <c r="T17" s="26"/>
      <c r="U17" s="8" t="e">
        <f t="shared" si="1"/>
        <v>#DIV/0!</v>
      </c>
    </row>
    <row r="18" spans="2:24" x14ac:dyDescent="1.3">
      <c r="B18" s="47" t="s">
        <v>15</v>
      </c>
      <c r="C18" s="15"/>
      <c r="D18" s="14">
        <f>COUNTA(D14:D16)</f>
        <v>0</v>
      </c>
      <c r="E18" s="48"/>
      <c r="F18" s="37"/>
      <c r="G18" s="47" t="s">
        <v>15</v>
      </c>
      <c r="H18" s="15"/>
      <c r="I18" s="14">
        <f>COUNTA(I14:I16)</f>
        <v>0</v>
      </c>
      <c r="J18" s="48"/>
      <c r="K18" s="37"/>
      <c r="L18" s="47" t="s">
        <v>15</v>
      </c>
      <c r="M18" s="15"/>
      <c r="N18" s="14">
        <f>COUNTA(N14:N16)</f>
        <v>0</v>
      </c>
      <c r="O18" s="48"/>
      <c r="Q18" s="25" t="s">
        <v>12</v>
      </c>
      <c r="R18" s="26"/>
      <c r="S18" s="26"/>
      <c r="T18" s="26"/>
      <c r="U18" s="8" t="e">
        <f t="shared" si="1"/>
        <v>#DIV/0!</v>
      </c>
    </row>
    <row r="19" spans="2:24" x14ac:dyDescent="1.3">
      <c r="B19" s="49" t="s">
        <v>0</v>
      </c>
      <c r="C19" s="18" t="s">
        <v>5</v>
      </c>
      <c r="D19" s="18">
        <f>COUNTIF(E14:E16,"=C")</f>
        <v>3</v>
      </c>
      <c r="E19" s="50" t="e">
        <f>D19/$D$18</f>
        <v>#DIV/0!</v>
      </c>
      <c r="F19" s="38"/>
      <c r="G19" s="49" t="s">
        <v>0</v>
      </c>
      <c r="H19" s="18" t="s">
        <v>5</v>
      </c>
      <c r="I19" s="18">
        <f>COUNTIF(J14:J16,"=C")</f>
        <v>3</v>
      </c>
      <c r="J19" s="50" t="e">
        <f>I19/$I$18</f>
        <v>#DIV/0!</v>
      </c>
      <c r="K19" s="38"/>
      <c r="L19" s="49" t="s">
        <v>0</v>
      </c>
      <c r="M19" s="18" t="s">
        <v>5</v>
      </c>
      <c r="N19" s="18">
        <f>COUNTIF(O14:O16,"=C")</f>
        <v>3</v>
      </c>
      <c r="O19" s="50" t="e">
        <f>N19/$N$18</f>
        <v>#DIV/0!</v>
      </c>
      <c r="P19" s="21"/>
      <c r="Q19" s="25" t="s">
        <v>16</v>
      </c>
      <c r="R19" s="26"/>
      <c r="S19" s="26"/>
      <c r="T19" s="26"/>
      <c r="U19" s="8" t="e">
        <f t="shared" si="1"/>
        <v>#DIV/0!</v>
      </c>
      <c r="X19" s="28"/>
    </row>
    <row r="20" spans="2:24" x14ac:dyDescent="1.3">
      <c r="B20" s="49" t="s">
        <v>1</v>
      </c>
      <c r="C20" s="18" t="s">
        <v>6</v>
      </c>
      <c r="D20" s="18">
        <f>COUNTIF(E14:E16,"=SA")</f>
        <v>0</v>
      </c>
      <c r="E20" s="50" t="e">
        <f>D20/$D$18</f>
        <v>#DIV/0!</v>
      </c>
      <c r="F20" s="38"/>
      <c r="G20" s="49" t="s">
        <v>1</v>
      </c>
      <c r="H20" s="18" t="s">
        <v>6</v>
      </c>
      <c r="I20" s="18">
        <f>COUNTIF(J14:J16,"=SA")</f>
        <v>0</v>
      </c>
      <c r="J20" s="50" t="e">
        <f>I20/$I$18</f>
        <v>#DIV/0!</v>
      </c>
      <c r="K20" s="38"/>
      <c r="L20" s="49" t="s">
        <v>1</v>
      </c>
      <c r="M20" s="18" t="s">
        <v>6</v>
      </c>
      <c r="N20" s="18">
        <f>COUNTIF(O14:O16,"=SA")</f>
        <v>0</v>
      </c>
      <c r="O20" s="50" t="e">
        <f>N20/$N$18</f>
        <v>#DIV/0!</v>
      </c>
      <c r="P20" s="21"/>
      <c r="Q20" s="25" t="s">
        <v>13</v>
      </c>
      <c r="R20" s="26"/>
      <c r="S20" s="26"/>
      <c r="T20" s="26"/>
      <c r="U20" s="8" t="e">
        <f t="shared" si="1"/>
        <v>#DIV/0!</v>
      </c>
      <c r="X20" s="28"/>
    </row>
    <row r="21" spans="2:24" ht="19.2" thickBot="1" x14ac:dyDescent="1.35">
      <c r="B21" s="54" t="s">
        <v>2</v>
      </c>
      <c r="C21" s="55" t="s">
        <v>7</v>
      </c>
      <c r="D21" s="55">
        <f>COUNTIF(E14:E16,"=SU")</f>
        <v>0</v>
      </c>
      <c r="E21" s="56" t="e">
        <f>D21/$D$18</f>
        <v>#DIV/0!</v>
      </c>
      <c r="F21" s="38"/>
      <c r="G21" s="54" t="s">
        <v>2</v>
      </c>
      <c r="H21" s="55" t="s">
        <v>7</v>
      </c>
      <c r="I21" s="55">
        <f>COUNTIF(J14:J16,"=SU")</f>
        <v>0</v>
      </c>
      <c r="J21" s="56" t="e">
        <f>I21/$I$18</f>
        <v>#DIV/0!</v>
      </c>
      <c r="K21" s="38"/>
      <c r="L21" s="54" t="s">
        <v>2</v>
      </c>
      <c r="M21" s="55" t="s">
        <v>7</v>
      </c>
      <c r="N21" s="55">
        <f>COUNTIF(O14:O16,"=SU")</f>
        <v>0</v>
      </c>
      <c r="O21" s="56" t="e">
        <f>N21/$N$18</f>
        <v>#DIV/0!</v>
      </c>
      <c r="P21" s="21"/>
      <c r="Q21" s="29" t="s">
        <v>14</v>
      </c>
      <c r="R21" s="30" t="e">
        <f>AVERAGE(R15:R20)</f>
        <v>#DIV/0!</v>
      </c>
      <c r="S21" s="30" t="e">
        <f>AVERAGE(S15:S20)</f>
        <v>#DIV/0!</v>
      </c>
      <c r="T21" s="30" t="e">
        <f>AVERAGE(T15:T20)</f>
        <v>#DIV/0!</v>
      </c>
      <c r="U21" s="30" t="e">
        <f>AVERAGE(U15:U20)</f>
        <v>#DIV/0!</v>
      </c>
      <c r="X21" s="28"/>
    </row>
    <row r="22" spans="2:24" x14ac:dyDescent="1.3">
      <c r="E22" s="10"/>
      <c r="F22" s="39"/>
      <c r="J22" s="10"/>
      <c r="K22" s="39"/>
      <c r="X22" s="28"/>
    </row>
    <row r="23" spans="2:24" ht="162.9" customHeight="1" x14ac:dyDescent="1.3">
      <c r="B23" s="70" t="s">
        <v>69</v>
      </c>
      <c r="C23" s="71"/>
      <c r="H23" s="31"/>
      <c r="X23" s="28"/>
    </row>
    <row r="24" spans="2:24" x14ac:dyDescent="1.3">
      <c r="X24" s="28"/>
    </row>
    <row r="25" spans="2:24" x14ac:dyDescent="1.3">
      <c r="B25" s="17"/>
      <c r="C25" s="32"/>
      <c r="D25" s="32"/>
      <c r="E25" s="32"/>
      <c r="F25" s="41"/>
      <c r="X25" s="33"/>
    </row>
    <row r="26" spans="2:24" x14ac:dyDescent="1.3">
      <c r="B26" s="17"/>
      <c r="C26" s="32"/>
      <c r="D26" s="34"/>
      <c r="E26" s="35"/>
      <c r="F26" s="42"/>
    </row>
    <row r="44" spans="14:22" x14ac:dyDescent="1.3">
      <c r="N44" s="2"/>
      <c r="O44" s="2"/>
      <c r="P44" s="2"/>
      <c r="Q44" s="2"/>
      <c r="R44" s="2"/>
      <c r="S44" s="2"/>
      <c r="T44" s="2"/>
      <c r="U44" s="2"/>
      <c r="V44" s="2"/>
    </row>
    <row r="52" spans="22:22" x14ac:dyDescent="1.3">
      <c r="V52" s="28"/>
    </row>
    <row r="53" spans="22:22" x14ac:dyDescent="1.3">
      <c r="V53" s="28"/>
    </row>
    <row r="54" spans="22:22" x14ac:dyDescent="1.3">
      <c r="V54" s="28"/>
    </row>
    <row r="55" spans="22:22" x14ac:dyDescent="1.3">
      <c r="V55" s="28"/>
    </row>
    <row r="56" spans="22:22" x14ac:dyDescent="1.3">
      <c r="V56" s="28"/>
    </row>
    <row r="57" spans="22:22" x14ac:dyDescent="1.3">
      <c r="V57" s="28"/>
    </row>
  </sheetData>
  <mergeCells count="27">
    <mergeCell ref="B23:C23"/>
    <mergeCell ref="B18:C18"/>
    <mergeCell ref="D18:E18"/>
    <mergeCell ref="I18:J18"/>
    <mergeCell ref="N18:O18"/>
    <mergeCell ref="N9:O9"/>
    <mergeCell ref="I9:J9"/>
    <mergeCell ref="G9:H9"/>
    <mergeCell ref="L9:M9"/>
    <mergeCell ref="L18:M18"/>
    <mergeCell ref="G18:H18"/>
    <mergeCell ref="B17:C17"/>
    <mergeCell ref="G17:H17"/>
    <mergeCell ref="L17:M17"/>
    <mergeCell ref="B8:C8"/>
    <mergeCell ref="L8:M8"/>
    <mergeCell ref="B13:C13"/>
    <mergeCell ref="G13:H13"/>
    <mergeCell ref="L13:M13"/>
    <mergeCell ref="B9:C9"/>
    <mergeCell ref="D9:E9"/>
    <mergeCell ref="B3:O3"/>
    <mergeCell ref="B4:C4"/>
    <mergeCell ref="G4:H4"/>
    <mergeCell ref="L4:M4"/>
    <mergeCell ref="G8:H8"/>
    <mergeCell ref="Q3:V3"/>
  </mergeCells>
  <conditionalFormatting sqref="R5:T5">
    <cfRule type="dataBar" priority="30">
      <dataBar>
        <cfvo type="min"/>
        <cfvo type="max"/>
        <color rgb="FF638EC6"/>
      </dataBar>
    </cfRule>
  </conditionalFormatting>
  <conditionalFormatting sqref="R6:T6">
    <cfRule type="dataBar" priority="29">
      <dataBar>
        <cfvo type="min"/>
        <cfvo type="max"/>
        <color rgb="FF638EC6"/>
      </dataBar>
    </cfRule>
  </conditionalFormatting>
  <conditionalFormatting sqref="R7:T7">
    <cfRule type="dataBar" priority="28">
      <dataBar>
        <cfvo type="min"/>
        <cfvo type="max"/>
        <color rgb="FF638EC6"/>
      </dataBar>
    </cfRule>
  </conditionalFormatting>
  <conditionalFormatting sqref="R11:U11">
    <cfRule type="dataBar" priority="24">
      <dataBar>
        <cfvo type="min"/>
        <cfvo type="max"/>
        <color rgb="FF638EC6"/>
      </dataBar>
    </cfRule>
  </conditionalFormatting>
  <conditionalFormatting sqref="R8:T10">
    <cfRule type="dataBar" priority="3">
      <dataBar>
        <cfvo type="min"/>
        <cfvo type="max"/>
        <color rgb="FF638EC6"/>
      </dataBar>
    </cfRule>
  </conditionalFormatting>
  <conditionalFormatting sqref="S7">
    <cfRule type="dataBar" priority="2">
      <dataBar>
        <cfvo type="min"/>
        <cfvo type="max"/>
        <color rgb="FF638EC6"/>
      </dataBar>
    </cfRule>
  </conditionalFormatting>
  <conditionalFormatting sqref="D5:D8 D14:D17 I5:I8 I14:I17 N14:N17 N5:N8">
    <cfRule type="iconSet" priority="1">
      <iconSet iconSet="3Symbols2">
        <cfvo type="percent" val="0"/>
        <cfvo type="num" val="2.7"/>
        <cfvo type="num" val="4.4000000000000004"/>
      </iconSet>
    </cfRule>
  </conditionalFormatting>
  <pageMargins left="0.511811024" right="0.511811024" top="0.78740157499999996" bottom="0.78740157499999996" header="0.31496062000000002" footer="0.31496062000000002"/>
  <pageSetup paperSize="9" orientation="portrait" verticalDpi="0" r:id="rId1"/>
  <ignoredErrors>
    <ignoredError sqref="T21"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4283067F2D95428D6486C64B6BD384" ma:contentTypeVersion="10" ma:contentTypeDescription="Create a new document." ma:contentTypeScope="" ma:versionID="70963c97d6d51a0755e2fed6ec509ae5">
  <xsd:schema xmlns:xsd="http://www.w3.org/2001/XMLSchema" xmlns:xs="http://www.w3.org/2001/XMLSchema" xmlns:p="http://schemas.microsoft.com/office/2006/metadata/properties" xmlns:ns2="124ce966-e9fb-4e23-a299-2eea42cb0b18" targetNamespace="http://schemas.microsoft.com/office/2006/metadata/properties" ma:root="true" ma:fieldsID="532e3abaece33d51400d6954ac853fa5" ns2:_="">
    <xsd:import namespace="124ce966-e9fb-4e23-a299-2eea42cb0b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4ce966-e9fb-4e23-a299-2eea42cb0b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7FC176-FF0F-4E54-9A83-C39124ADECB8}"/>
</file>

<file path=customXml/itemProps2.xml><?xml version="1.0" encoding="utf-8"?>
<ds:datastoreItem xmlns:ds="http://schemas.openxmlformats.org/officeDocument/2006/customXml" ds:itemID="{A91CDA36-2C8E-4588-A09D-C8FD61C3B815}"/>
</file>

<file path=customXml/itemProps3.xml><?xml version="1.0" encoding="utf-8"?>
<ds:datastoreItem xmlns:ds="http://schemas.openxmlformats.org/officeDocument/2006/customXml" ds:itemID="{539EC363-6E13-4DF2-9604-B585DDE4D1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point three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dc:creator>
  <cp:lastModifiedBy>Michael Davies</cp:lastModifiedBy>
  <cp:lastPrinted>2008-02-27T19:59:40Z</cp:lastPrinted>
  <dcterms:created xsi:type="dcterms:W3CDTF">2007-05-03T12:49:24Z</dcterms:created>
  <dcterms:modified xsi:type="dcterms:W3CDTF">2022-02-07T10:31:14Z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0x010100FD4283067F2D95428D6486C64B6BD384</vt:lpwstr>
  </property>
</Properties>
</file>